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ЛЗМ\Desktop\"/>
    </mc:Choice>
  </mc:AlternateContent>
  <bookViews>
    <workbookView xWindow="0" yWindow="0" windowWidth="20490" windowHeight="7650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L15" i="15" s="1"/>
  <c r="F15" i="15"/>
  <c r="F46" i="15" s="1"/>
  <c r="G15" i="15"/>
  <c r="H15" i="15"/>
  <c r="H46" i="15" s="1"/>
  <c r="D9" i="22" s="1"/>
  <c r="I15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I46" i="15" s="1"/>
  <c r="F45" i="15"/>
  <c r="G45" i="15"/>
  <c r="G46" i="15" s="1"/>
  <c r="H45" i="15"/>
  <c r="J45" i="15"/>
  <c r="D7" i="22"/>
  <c r="K45" i="15"/>
  <c r="K46" i="15"/>
  <c r="E45" i="15"/>
  <c r="E46" i="15"/>
  <c r="D10" i="22" s="1"/>
  <c r="L45" i="15"/>
  <c r="J46" i="15"/>
  <c r="D3" i="22"/>
  <c r="D8" i="22" l="1"/>
  <c r="L46" i="15"/>
</calcChain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<sst xmlns="http://schemas.openxmlformats.org/spreadsheetml/2006/main" count="280" uniqueCount="212">
  <si>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</si>
  <si>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</si>
  <si>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</si>
  <si>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</si>
  <si>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</si>
  <si>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</si>
  <si>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</si>
  <si>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</si>
  <si>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</si>
  <si>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</si>
  <si>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</si>
  <si>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</si>
  <si>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</si>
  <si>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</si>
  <si>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</si>
  <si>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</si>
  <si>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</si>
  <si>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</si>
  <si>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</si>
  <si>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</si>
  <si>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</si>
  <si>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</si>
  <si>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</si>
  <si>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</si>
  <si>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</si>
  <si>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</si>
  <si>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</si>
  <si>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</si>
  <si>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</si>
  <si>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</si>
  <si>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</si>
  <si>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</si>
  <si>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</si>
  <si>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</si>
  <si>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</si>
  <si>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</si>
  <si>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</si>
  <si>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</si>
  <si>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</si>
  <si>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</si>
  <si>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</si>
  <si>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</si>
  <si>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</si>
  <si>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</si>
  <si>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</si>
  <si>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</si>
  <si>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</si>
  <si>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</si>
  <si>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</si>
  <si>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</si>
  <si>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</si>
  <si>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</si>
  <si>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</si>
  <si>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</si>
  <si>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</si>
  <si>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</si>
  <si>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</si>
  <si>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</si>
  <si>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</si>
  <si>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</si>
  <si>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</si>
  <si>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</si>
  <si>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</si>
  <si>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</si>
  <si>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</si>
  <si>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</si>
  <si>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</si>
  <si>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</si>
  <si>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</si>
  <si>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</si>
  <si>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</si>
  <si>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</si>
  <si>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</si>
  <si>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</si>
  <si>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</si>
  <si>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</si>
  <si>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</si>
  <si>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</si>
  <si>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</si>
  <si>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</si>
  <si>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</si>
  <si>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</si>
  <si>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</si>
  <si>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</si>
  <si>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</si>
  <si>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</si>
  <si>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</si>
  <si>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</si>
  <si>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</si>
  <si>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</si>
  <si>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</si>
  <si>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</si>
  <si>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</si>
  <si>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</si>
  <si>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</si>
  <si>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</si>
  <si>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</si>
  <si>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</si>
  <si>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</si>
  <si>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</si>
  <si>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</si>
  <si>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</si>
  <si>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</si>
  <si>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</si>
  <si>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</si>
  <si>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</si>
  <si>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</si>
  <si>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</si>
  <si>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</si>
  <si>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</si>
  <si>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</si>
  <si>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</si>
  <si>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</si>
  <si>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</si>
  <si>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</si>
  <si>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</si>
  <si>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</si>
  <si>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</si>
  <si>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</si>
  <si>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</si>
  <si>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</si>
  <si>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</si>
  <si>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</si>
  <si>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</si>
  <si>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</si>
  <si>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</si>
  <si>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</si>
  <si>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</si>
  <si>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</si>
  <si>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</si>
  <si>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</si>
  <si>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</si>
  <si>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</si>
  <si>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</si>
  <si>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</si>
  <si>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</si>
  <si>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</si>
  <si>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</si>
  <si>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</si>
  <si>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</si>
  <si>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</si>
  <si>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</si>
  <si>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</si>
  <si>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</si>
  <si>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</si>
  <si>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</si>
  <si>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</si>
  <si>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</si>
  <si>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</si>
  <si>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</si>
  <si>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</si>
  <si>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</si>
  <si>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</si>
  <si>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</si>
  <si>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</si>
  <si>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</si>
  <si>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</si>
  <si>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</si>
  <si>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</si>
  <si>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</si>
  <si>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</si>
  <si>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</si>
  <si>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</si>
  <si>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</si>
  <si>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</si>
  <si>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</si>
  <si>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</si>
  <si>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</si>
  <si>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</si>
  <si>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</si>
  <si>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</si>
  <si>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</si>
  <si>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</si>
  <si>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</si>
  <si>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</si>
  <si>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</si>
  <si>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</si>
  <si>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</si>
  <si>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</si>
  <si>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</si>
  <si>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</si>
  <si>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</si>
  <si>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</si>
  <si>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</si>
  <si>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</si>
  <si>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</si>
  <si>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</si>
  <si>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</si>
  <si>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</si>
  <si>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</si>
  <si>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</si>
  <si>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</si>
  <si>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</si>
  <si>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</si>
  <si>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</si>
  <si>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</si>
  <si>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</si>
  <si>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</si>
  <si>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</si>
  <si>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</si>
  <si>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</si>
  <si>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</si>
  <si>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Лозівський міськрайонний суд Харківської області</t>
  </si>
  <si>
    <t>64600.м. Лозова.вул. Ярослава Мудрого 9</t>
  </si>
  <si>
    <t>Доручення судів України / іноземних судів</t>
  </si>
  <si>
    <t xml:space="preserve">Розглянуто справ судом присяжних </t>
  </si>
  <si>
    <t>О.А. Ткаченко</t>
  </si>
  <si>
    <t>М.В. Пеньшина</t>
  </si>
  <si>
    <t>(05745) 2-36-70</t>
  </si>
  <si>
    <t>(05745) 2-58-83</t>
  </si>
  <si>
    <t>inbox@lzm.hr.court.gov.ua</t>
  </si>
  <si>
    <t>11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</si>
</sst>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&amp;C&amp;L90152576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533</v>
      </c>
      <c r="F6" s="90">
        <v>299</v>
      </c>
      <c r="G6" s="90">
        <v>2</v>
      </c>
      <c r="H6" s="90">
        <v>313</v>
      </c>
      <c r="I6" s="90" t="s">
        <v>172</v>
      </c>
      <c r="J6" s="90">
        <v>220</v>
      </c>
      <c r="K6" s="91">
        <v>74</v>
      </c>
      <c r="L6" s="101">
        <f t="shared" ref="L6:L11" si="0">E6-F6</f>
        <v>234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1934</v>
      </c>
      <c r="F7" s="90">
        <v>1912</v>
      </c>
      <c r="G7" s="90"/>
      <c r="H7" s="90">
        <v>1915</v>
      </c>
      <c r="I7" s="90">
        <v>1710</v>
      </c>
      <c r="J7" s="90">
        <v>19</v>
      </c>
      <c r="K7" s="91"/>
      <c r="L7" s="101">
        <f t="shared" si="0"/>
        <v>22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188</v>
      </c>
      <c r="F9" s="90">
        <v>171</v>
      </c>
      <c r="G9" s="90">
        <v>1</v>
      </c>
      <c r="H9" s="90">
        <v>180</v>
      </c>
      <c r="I9" s="90">
        <v>142</v>
      </c>
      <c r="J9" s="90">
        <v>8</v>
      </c>
      <c r="K9" s="91"/>
      <c r="L9" s="101">
        <f t="shared" si="0"/>
        <v>17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>
        <v>3</v>
      </c>
      <c r="F10" s="90">
        <v>2</v>
      </c>
      <c r="G10" s="90"/>
      <c r="H10" s="90">
        <v>2</v>
      </c>
      <c r="I10" s="90">
        <v>1</v>
      </c>
      <c r="J10" s="90">
        <v>1</v>
      </c>
      <c r="K10" s="91"/>
      <c r="L10" s="101">
        <f t="shared" si="0"/>
        <v>1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>
        <v>15</v>
      </c>
      <c r="F12" s="90">
        <v>15</v>
      </c>
      <c r="G12" s="90"/>
      <c r="H12" s="90">
        <v>14</v>
      </c>
      <c r="I12" s="90">
        <v>10</v>
      </c>
      <c r="J12" s="90">
        <v>1</v>
      </c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>
        <v>7</v>
      </c>
      <c r="F13" s="90"/>
      <c r="G13" s="90"/>
      <c r="H13" s="90">
        <v>3</v>
      </c>
      <c r="I13" s="90">
        <v>3</v>
      </c>
      <c r="J13" s="90">
        <v>4</v>
      </c>
      <c r="K13" s="91">
        <v>1</v>
      </c>
      <c r="L13" s="101">
        <f t="shared" ref="L13:L21" si="1">E13-F13</f>
        <v>7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2681</v>
      </c>
      <c r="F15" s="104">
        <f t="shared" si="2"/>
        <v>2400</v>
      </c>
      <c r="G15" s="104">
        <f t="shared" si="2"/>
        <v>3</v>
      </c>
      <c r="H15" s="104">
        <f t="shared" si="2"/>
        <v>2427</v>
      </c>
      <c r="I15" s="104">
        <f t="shared" si="2"/>
        <v>1866</v>
      </c>
      <c r="J15" s="104">
        <f t="shared" si="2"/>
        <v>254</v>
      </c>
      <c r="K15" s="104">
        <f t="shared" si="2"/>
        <v>75</v>
      </c>
      <c r="L15" s="101">
        <f t="shared" si="1"/>
        <v>281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30</v>
      </c>
      <c r="F16" s="92">
        <v>29</v>
      </c>
      <c r="G16" s="92"/>
      <c r="H16" s="92">
        <v>28</v>
      </c>
      <c r="I16" s="92">
        <v>19</v>
      </c>
      <c r="J16" s="92">
        <v>2</v>
      </c>
      <c r="K16" s="91"/>
      <c r="L16" s="101">
        <f t="shared" si="1"/>
        <v>1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32</v>
      </c>
      <c r="F17" s="92">
        <v>23</v>
      </c>
      <c r="G17" s="92">
        <v>3</v>
      </c>
      <c r="H17" s="92">
        <v>28</v>
      </c>
      <c r="I17" s="92">
        <v>19</v>
      </c>
      <c r="J17" s="92">
        <v>4</v>
      </c>
      <c r="K17" s="91">
        <v>1</v>
      </c>
      <c r="L17" s="101">
        <f t="shared" si="1"/>
        <v>9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>
        <v>6</v>
      </c>
      <c r="F19" s="91">
        <v>4</v>
      </c>
      <c r="G19" s="91"/>
      <c r="H19" s="91">
        <v>5</v>
      </c>
      <c r="I19" s="91">
        <v>4</v>
      </c>
      <c r="J19" s="91">
        <v>1</v>
      </c>
      <c r="K19" s="91"/>
      <c r="L19" s="101">
        <f t="shared" si="1"/>
        <v>2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>
        <v>2</v>
      </c>
      <c r="F22" s="91">
        <v>2</v>
      </c>
      <c r="G22" s="91"/>
      <c r="H22" s="91">
        <v>2</v>
      </c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51</v>
      </c>
      <c r="F24" s="91">
        <v>39</v>
      </c>
      <c r="G24" s="91">
        <v>3</v>
      </c>
      <c r="H24" s="91">
        <v>44</v>
      </c>
      <c r="I24" s="91">
        <v>23</v>
      </c>
      <c r="J24" s="91">
        <v>7</v>
      </c>
      <c r="K24" s="91">
        <v>1</v>
      </c>
      <c r="L24" s="101">
        <f t="shared" si="3"/>
        <v>12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1474</v>
      </c>
      <c r="F25" s="91">
        <v>1356</v>
      </c>
      <c r="G25" s="91"/>
      <c r="H25" s="91">
        <v>1383</v>
      </c>
      <c r="I25" s="91">
        <v>1026</v>
      </c>
      <c r="J25" s="91">
        <v>91</v>
      </c>
      <c r="K25" s="91"/>
      <c r="L25" s="101">
        <f t="shared" si="3"/>
        <v>118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>
        <v>4</v>
      </c>
      <c r="F26" s="91">
        <v>3</v>
      </c>
      <c r="G26" s="91"/>
      <c r="H26" s="91">
        <v>4</v>
      </c>
      <c r="I26" s="91">
        <v>3</v>
      </c>
      <c r="J26" s="91"/>
      <c r="K26" s="91"/>
      <c r="L26" s="101">
        <f t="shared" si="3"/>
        <v>1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1407</v>
      </c>
      <c r="F27" s="91">
        <v>1280</v>
      </c>
      <c r="G27" s="91">
        <v>2</v>
      </c>
      <c r="H27" s="91">
        <v>1330</v>
      </c>
      <c r="I27" s="91">
        <v>1272</v>
      </c>
      <c r="J27" s="91">
        <v>77</v>
      </c>
      <c r="K27" s="91"/>
      <c r="L27" s="101">
        <f t="shared" si="3"/>
        <v>127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1695</v>
      </c>
      <c r="F28" s="91">
        <v>1302</v>
      </c>
      <c r="G28" s="91">
        <v>32</v>
      </c>
      <c r="H28" s="91">
        <v>1425</v>
      </c>
      <c r="I28" s="91">
        <v>1226</v>
      </c>
      <c r="J28" s="91">
        <v>270</v>
      </c>
      <c r="K28" s="91">
        <v>22</v>
      </c>
      <c r="L28" s="101">
        <f t="shared" si="3"/>
        <v>393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179</v>
      </c>
      <c r="F29" s="91">
        <v>178</v>
      </c>
      <c r="G29" s="91"/>
      <c r="H29" s="91">
        <v>174</v>
      </c>
      <c r="I29" s="91">
        <v>169</v>
      </c>
      <c r="J29" s="91">
        <v>5</v>
      </c>
      <c r="K29" s="91"/>
      <c r="L29" s="101">
        <f t="shared" si="3"/>
        <v>1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186</v>
      </c>
      <c r="F30" s="91">
        <v>169</v>
      </c>
      <c r="G30" s="91"/>
      <c r="H30" s="91">
        <v>153</v>
      </c>
      <c r="I30" s="91">
        <v>146</v>
      </c>
      <c r="J30" s="91">
        <v>33</v>
      </c>
      <c r="K30" s="91"/>
      <c r="L30" s="101">
        <f t="shared" si="3"/>
        <v>17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40</v>
      </c>
      <c r="F31" s="91">
        <v>34</v>
      </c>
      <c r="G31" s="91"/>
      <c r="H31" s="91">
        <v>33</v>
      </c>
      <c r="I31" s="91">
        <v>25</v>
      </c>
      <c r="J31" s="91">
        <v>7</v>
      </c>
      <c r="K31" s="91"/>
      <c r="L31" s="101">
        <f t="shared" si="3"/>
        <v>6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>
        <v>6</v>
      </c>
      <c r="F32" s="91">
        <v>6</v>
      </c>
      <c r="G32" s="91"/>
      <c r="H32" s="91">
        <v>4</v>
      </c>
      <c r="I32" s="91">
        <v>1</v>
      </c>
      <c r="J32" s="91">
        <v>2</v>
      </c>
      <c r="K32" s="91"/>
      <c r="L32" s="101">
        <f t="shared" si="3"/>
        <v>0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>
        <v>14</v>
      </c>
      <c r="F34" s="91">
        <v>14</v>
      </c>
      <c r="G34" s="91"/>
      <c r="H34" s="91">
        <v>14</v>
      </c>
      <c r="I34" s="91">
        <v>4</v>
      </c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5</v>
      </c>
      <c r="F35" s="91">
        <v>4</v>
      </c>
      <c r="G35" s="91"/>
      <c r="H35" s="91">
        <v>4</v>
      </c>
      <c r="I35" s="91">
        <v>3</v>
      </c>
      <c r="J35" s="91">
        <v>1</v>
      </c>
      <c r="K35" s="91"/>
      <c r="L35" s="101">
        <f t="shared" ref="L35:L43" si="4">E35-F35</f>
        <v>1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161</v>
      </c>
      <c r="F36" s="91">
        <v>153</v>
      </c>
      <c r="G36" s="91"/>
      <c r="H36" s="91">
        <v>155</v>
      </c>
      <c r="I36" s="91">
        <v>94</v>
      </c>
      <c r="J36" s="91">
        <v>6</v>
      </c>
      <c r="K36" s="91"/>
      <c r="L36" s="101">
        <f t="shared" si="4"/>
        <v>8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>
        <v>1</v>
      </c>
      <c r="F37" s="91"/>
      <c r="G37" s="91"/>
      <c r="H37" s="91">
        <v>1</v>
      </c>
      <c r="I37" s="91">
        <v>1</v>
      </c>
      <c r="J37" s="91"/>
      <c r="K37" s="91"/>
      <c r="L37" s="101">
        <f t="shared" si="4"/>
        <v>1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>
        <v>3</v>
      </c>
      <c r="F38" s="91">
        <v>3</v>
      </c>
      <c r="G38" s="91"/>
      <c r="H38" s="91">
        <v>3</v>
      </c>
      <c r="I38" s="91">
        <v>3</v>
      </c>
      <c r="J38" s="91"/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3734</v>
      </c>
      <c r="F40" s="91">
        <v>3180</v>
      </c>
      <c r="G40" s="91">
        <v>32</v>
      </c>
      <c r="H40" s="91">
        <v>3242</v>
      </c>
      <c r="I40" s="91">
        <v>2532</v>
      </c>
      <c r="J40" s="91">
        <v>492</v>
      </c>
      <c r="K40" s="91">
        <v>22</v>
      </c>
      <c r="L40" s="101">
        <f t="shared" si="4"/>
        <v>554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837</v>
      </c>
      <c r="F41" s="91">
        <v>791</v>
      </c>
      <c r="G41" s="91"/>
      <c r="H41" s="91">
        <v>777</v>
      </c>
      <c r="I41" s="91" t="s">
        <v>172</v>
      </c>
      <c r="J41" s="91">
        <v>60</v>
      </c>
      <c r="K41" s="91"/>
      <c r="L41" s="101">
        <f t="shared" si="4"/>
        <v>46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3</v>
      </c>
      <c r="F42" s="91">
        <v>3</v>
      </c>
      <c r="G42" s="91"/>
      <c r="H42" s="91">
        <v>3</v>
      </c>
      <c r="I42" s="91" t="s">
        <v>172</v>
      </c>
      <c r="J42" s="91"/>
      <c r="K42" s="91"/>
      <c r="L42" s="101">
        <f t="shared" si="4"/>
        <v>0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18</v>
      </c>
      <c r="F43" s="91">
        <v>17</v>
      </c>
      <c r="G43" s="91"/>
      <c r="H43" s="91">
        <v>18</v>
      </c>
      <c r="I43" s="91">
        <v>8</v>
      </c>
      <c r="J43" s="91"/>
      <c r="K43" s="91"/>
      <c r="L43" s="101">
        <f t="shared" si="4"/>
        <v>1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855</v>
      </c>
      <c r="F45" s="91">
        <f t="shared" ref="F45:K45" si="5">F41+F43+F44</f>
        <v>808</v>
      </c>
      <c r="G45" s="91">
        <f t="shared" si="5"/>
        <v>0</v>
      </c>
      <c r="H45" s="91">
        <f t="shared" si="5"/>
        <v>795</v>
      </c>
      <c r="I45" s="91">
        <f>I43+I44</f>
        <v>8</v>
      </c>
      <c r="J45" s="91">
        <f t="shared" si="5"/>
        <v>60</v>
      </c>
      <c r="K45" s="91">
        <f t="shared" si="5"/>
        <v>0</v>
      </c>
      <c r="L45" s="101">
        <f>E45-F45</f>
        <v>47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7321</v>
      </c>
      <c r="F46" s="91">
        <f t="shared" ref="F46:K46" si="6">F15+F24+F40+F45</f>
        <v>6427</v>
      </c>
      <c r="G46" s="91">
        <f t="shared" si="6"/>
        <v>38</v>
      </c>
      <c r="H46" s="91">
        <f t="shared" si="6"/>
        <v>6508</v>
      </c>
      <c r="I46" s="91">
        <f t="shared" si="6"/>
        <v>4429</v>
      </c>
      <c r="J46" s="91">
        <f t="shared" si="6"/>
        <v>813</v>
      </c>
      <c r="K46" s="91">
        <f t="shared" si="6"/>
        <v>98</v>
      </c>
      <c r="L46" s="101">
        <f>E46-F46</f>
        <v>894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Лозівський міськрайонний суд Харківської області, 
Початок періоду: 01.01.2019, Кінець періоду: 31.12.2019&amp;L90152576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21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19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203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5</v>
      </c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>
        <v>37</v>
      </c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36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39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36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30</v>
      </c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>
        <v>37</v>
      </c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241</v>
      </c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252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>
        <v>9</v>
      </c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>
        <v>5</v>
      </c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>
        <v>108</v>
      </c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252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>
        <v>19</v>
      </c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902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101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17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>
        <v>81</v>
      </c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>
        <v>14</v>
      </c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3</v>
      </c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>
        <v>1</v>
      </c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>
        <v>1</v>
      </c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>
        <v>1</v>
      </c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1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>
        <v>1</v>
      </c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152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13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13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>
        <v>3</v>
      </c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14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7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>
        <v>7</v>
      </c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Лозівський міськрайонний суд Харківської області, 
Початок періоду: 01.01.2019, Кінець періоду: 31.12.2019&amp;L90152576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316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275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49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>
        <v>2</v>
      </c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39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17</v>
      </c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>
        <v>6</v>
      </c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29</v>
      </c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>
        <v>1</v>
      </c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167</v>
      </c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1042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22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2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40</v>
      </c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10</v>
      </c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9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47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4</v>
      </c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>
        <v>20000</v>
      </c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>
        <v>1000</v>
      </c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>
        <v>1</v>
      </c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10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1</v>
      </c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771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1592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2142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14</v>
      </c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17448425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16020257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38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13</v>
      </c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182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60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12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7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2197</v>
      </c>
      <c r="F55" s="96">
        <v>169</v>
      </c>
      <c r="G55" s="96">
        <v>41</v>
      </c>
      <c r="H55" s="96">
        <v>13</v>
      </c>
      <c r="I55" s="96">
        <v>7</v>
      </c>
    </row>
    <row r="56" spans="1:9" ht="13.5" customHeight="1" x14ac:dyDescent="0.2">
      <c r="A56" s="273" t="s">
        <v>31</v>
      </c>
      <c r="B56" s="273"/>
      <c r="C56" s="273"/>
      <c r="D56" s="273"/>
      <c r="E56" s="96">
        <v>28</v>
      </c>
      <c r="F56" s="96">
        <v>15</v>
      </c>
      <c r="G56" s="96"/>
      <c r="H56" s="96">
        <v>1</v>
      </c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2657</v>
      </c>
      <c r="F57" s="96">
        <v>541</v>
      </c>
      <c r="G57" s="96">
        <v>35</v>
      </c>
      <c r="H57" s="96">
        <v>6</v>
      </c>
      <c r="I57" s="96">
        <v>3</v>
      </c>
    </row>
    <row r="58" spans="1:9" ht="13.5" customHeight="1" x14ac:dyDescent="0.2">
      <c r="A58" s="193" t="s">
        <v>111</v>
      </c>
      <c r="B58" s="193"/>
      <c r="C58" s="193"/>
      <c r="D58" s="193"/>
      <c r="E58" s="96">
        <v>782</v>
      </c>
      <c r="F58" s="96">
        <v>13</v>
      </c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2999</v>
      </c>
      <c r="G62" s="118">
        <v>33300245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2532</v>
      </c>
      <c r="G63" s="119">
        <v>32685652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467</v>
      </c>
      <c r="G64" s="119">
        <v>614593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536</v>
      </c>
      <c r="G65" s="120">
        <v>303216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Лозівський міськрайонний суд Харківської області, 
Початок періоду: 01.01.2019, Кінець періоду: 31.12.2019&amp;L90152576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12.054120541205412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29.527559055118111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14.285714285714286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4.4715447154471546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101.26030807530729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929.71428571428567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1045.8571428571429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45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35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88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57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21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 t="s">
        <v>208</v>
      </c>
      <c r="D23" s="315"/>
    </row>
    <row r="24" spans="1:4" x14ac:dyDescent="0.2">
      <c r="A24" s="69" t="s">
        <v>103</v>
      </c>
      <c r="B24" s="88"/>
      <c r="C24" s="246" t="s">
        <v>209</v>
      </c>
      <c r="D24" s="246"/>
    </row>
    <row r="25" spans="1:4" x14ac:dyDescent="0.2">
      <c r="A25" s="68" t="s">
        <v>104</v>
      </c>
      <c r="B25" s="89"/>
      <c r="C25" s="246" t="s">
        <v>210</v>
      </c>
      <c r="D25" s="246"/>
    </row>
    <row r="26" spans="1:4" ht="15.75" customHeight="1" x14ac:dyDescent="0.2"/>
    <row r="27" spans="1:4" ht="12.75" customHeight="1" x14ac:dyDescent="0.2">
      <c r="C27" s="312" t="s">
        <v>211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Лозівський міськрайонний суд Харківської області, 
Початок періоду: 01.01.2019, Кінець періоду: 31.12.2019&amp;L90152576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2018-03-28T07:45:37Z</cp:lastPrinted>
  <dcterms:created xsi:type="dcterms:W3CDTF">2004-04-20T14:33:35Z</dcterms:created>
  <dcterms:modified xsi:type="dcterms:W3CDTF">2020-03-02T13:02:50Z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1-мзс_00629_4.2019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90152576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