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limexa\Desktop\"/>
    </mc:Choice>
  </mc:AlternateContent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5251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F14" i="15"/>
  <c r="G14" i="15"/>
  <c r="H14" i="15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/>
  <c r="F41" i="15"/>
  <c r="F42" i="15"/>
  <c r="G41" i="15"/>
  <c r="G42" i="15"/>
  <c r="H41" i="15"/>
  <c r="H42" i="15"/>
  <c r="D9" i="22"/>
  <c r="I41" i="15"/>
  <c r="I42" i="15"/>
  <c r="J41" i="15"/>
  <c r="D7" i="22"/>
  <c r="K41" i="15"/>
  <c r="K42" i="15"/>
  <c r="E42" i="15"/>
  <c r="D10" i="22"/>
  <c r="L42" i="15"/>
  <c r="J42" i="15"/>
  <c r="D3" i="22"/>
  <c r="D8" i="22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<sst xmlns="http://schemas.openxmlformats.org/spreadsheetml/2006/main" count="269" uniqueCount="201">
  <si>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</si>
  <si>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</si>
  <si>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</si>
  <si>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</si>
  <si>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</si>
  <si>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</si>
  <si>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</si>
  <si>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</si>
  <si>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</si>
  <si>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</si>
  <si>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</si>
  <si>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</si>
  <si>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</si>
  <si>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</si>
  <si>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</si>
  <si>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</si>
  <si>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</si>
  <si>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</si>
  <si>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</si>
  <si>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</si>
  <si>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</si>
  <si>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</si>
  <si>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</si>
  <si>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</si>
  <si>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</si>
  <si>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</si>
  <si>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</si>
  <si>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</si>
  <si>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</si>
  <si>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</si>
  <si>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</si>
  <si>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</si>
  <si>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</si>
  <si>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</si>
  <si>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</si>
  <si>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</si>
  <si>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</si>
  <si>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</si>
  <si>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</si>
  <si>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</si>
  <si>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</si>
  <si>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</si>
  <si>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</si>
  <si>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</si>
  <si>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</si>
  <si>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</si>
  <si>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</si>
  <si>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</si>
  <si>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</si>
  <si>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</si>
  <si>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</si>
  <si>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</si>
  <si>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</si>
  <si>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</si>
  <si>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</si>
  <si>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</si>
  <si>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</si>
  <si>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</si>
  <si>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</si>
  <si>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</si>
  <si>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</si>
  <si>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</si>
  <si>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</si>
  <si>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</si>
  <si>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</si>
  <si>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</si>
  <si>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</si>
  <si>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</si>
  <si>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</si>
  <si>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</si>
  <si>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</si>
  <si>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</si>
  <si>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</si>
  <si>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</si>
  <si>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</si>
  <si>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</si>
  <si>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</si>
  <si>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</si>
  <si>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</si>
  <si>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</si>
  <si>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</si>
  <si>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</si>
  <si>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</si>
  <si>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</si>
  <si>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</si>
  <si>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</si>
  <si>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</si>
  <si>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</si>
  <si>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</si>
  <si>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</si>
  <si>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</si>
  <si>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</si>
  <si>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</si>
  <si>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</si>
  <si>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</si>
  <si>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</si>
  <si>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</si>
  <si>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</si>
  <si>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</si>
  <si>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</si>
  <si>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</si>
  <si>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</si>
  <si>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</si>
  <si>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</si>
  <si>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</si>
  <si>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</si>
  <si>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</si>
  <si>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</si>
  <si>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</si>
  <si>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</si>
  <si>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</si>
  <si>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</si>
  <si>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</si>
  <si>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</si>
  <si>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</si>
  <si>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</si>
  <si>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</si>
  <si>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</si>
  <si>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</si>
  <si>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</si>
  <si>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</si>
  <si>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</si>
  <si>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</si>
  <si>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</si>
  <si>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</si>
  <si>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</si>
  <si>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</si>
  <si>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</si>
  <si>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</si>
  <si>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</si>
  <si>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</si>
  <si>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</si>
  <si>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</si>
  <si>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</si>
  <si>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</si>
  <si>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</si>
  <si>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</si>
  <si>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</si>
  <si>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</si>
  <si>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</si>
  <si>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</si>
  <si>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</si>
  <si>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</si>
  <si>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</si>
  <si>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</si>
  <si>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</si>
  <si>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</si>
  <si>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</si>
  <si>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</si>
  <si>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</si>
  <si>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</si>
  <si>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</si>
  <si>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</si>
  <si>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</si>
  <si>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</si>
  <si>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</si>
  <si>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</si>
  <si>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</si>
  <si>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</si>
  <si>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</si>
  <si>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</si>
  <si>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</si>
  <si>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</si>
  <si>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</si>
  <si>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</si>
  <si>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</si>
  <si>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</si>
  <si>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</si>
  <si>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</si>
  <si>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</si>
  <si>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</si>
  <si>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</si>
  <si>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</si>
  <si>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</si>
  <si>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</si>
  <si>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</si>
  <si>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</si>
  <si>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</si>
  <si>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</si>
  <si>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</si>
  <si>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</si>
  <si>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</si>
  <si>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</si>
  <si>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</si>
  <si>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</si>
  <si>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</si>
  <si>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</si>
  <si>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</si>
  <si>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</si>
  <si>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</si>
  <si>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</si>
  <si>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Лозівський міськрайонний суд Харківської області</t>
  </si>
  <si>
    <t>64600.м. Лозова.вул. Ярослава Мудрого 9</t>
  </si>
  <si>
    <t>Доручення судів України / іноземних судів</t>
  </si>
  <si>
    <t xml:space="preserve">Розглянуто справ судом присяжних </t>
  </si>
  <si>
    <t>О.А. Ткаченко</t>
  </si>
  <si>
    <t>М.В. Пеньшина</t>
  </si>
  <si>
    <t>(05745) 2-36-70</t>
  </si>
  <si>
    <t>(05745) 2-58-83</t>
  </si>
  <si>
    <t>inbox@lzm.hr.court.gov.ua</t>
  </si>
  <si>
    <t>14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</si>
</sst>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&amp;C&amp;LC3785583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551</v>
      </c>
      <c r="F6" s="90">
        <v>365</v>
      </c>
      <c r="G6" s="90">
        <v>18</v>
      </c>
      <c r="H6" s="90">
        <v>309</v>
      </c>
      <c r="I6" s="90" t="s">
        <v>180</v>
      </c>
      <c r="J6" s="90">
        <v>242</v>
      </c>
      <c r="K6" s="91">
        <v>63</v>
      </c>
      <c r="L6" s="101">
        <f t="shared" ref="L6:L42" si="0">E6-F6</f>
        <v>186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2147</v>
      </c>
      <c r="F7" s="90">
        <v>2134</v>
      </c>
      <c r="G7" s="90"/>
      <c r="H7" s="90">
        <v>2125</v>
      </c>
      <c r="I7" s="90">
        <v>1903</v>
      </c>
      <c r="J7" s="90">
        <v>22</v>
      </c>
      <c r="K7" s="91"/>
      <c r="L7" s="101">
        <f t="shared" si="0"/>
        <v>13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>
        <v>5</v>
      </c>
      <c r="F8" s="90">
        <v>4</v>
      </c>
      <c r="G8" s="90"/>
      <c r="H8" s="90">
        <v>5</v>
      </c>
      <c r="I8" s="90">
        <v>5</v>
      </c>
      <c r="J8" s="90"/>
      <c r="K8" s="91"/>
      <c r="L8" s="101">
        <f t="shared" si="0"/>
        <v>1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195</v>
      </c>
      <c r="F9" s="90">
        <v>178</v>
      </c>
      <c r="G9" s="90"/>
      <c r="H9" s="90">
        <v>178</v>
      </c>
      <c r="I9" s="90">
        <v>144</v>
      </c>
      <c r="J9" s="90">
        <v>17</v>
      </c>
      <c r="K9" s="91"/>
      <c r="L9" s="101">
        <f t="shared" si="0"/>
        <v>17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>
        <v>3</v>
      </c>
      <c r="F10" s="90">
        <v>3</v>
      </c>
      <c r="G10" s="90"/>
      <c r="H10" s="90">
        <v>2</v>
      </c>
      <c r="I10" s="90">
        <v>1</v>
      </c>
      <c r="J10" s="90">
        <v>1</v>
      </c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8</v>
      </c>
      <c r="F12" s="90"/>
      <c r="G12" s="90"/>
      <c r="H12" s="90">
        <v>1</v>
      </c>
      <c r="I12" s="90"/>
      <c r="J12" s="90">
        <v>7</v>
      </c>
      <c r="K12" s="91">
        <v>3</v>
      </c>
      <c r="L12" s="101">
        <f t="shared" si="0"/>
        <v>8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2909</v>
      </c>
      <c r="F14" s="105">
        <f t="shared" si="1"/>
        <v>2684</v>
      </c>
      <c r="G14" s="105">
        <f t="shared" si="1"/>
        <v>18</v>
      </c>
      <c r="H14" s="105">
        <f t="shared" si="1"/>
        <v>2620</v>
      </c>
      <c r="I14" s="105">
        <f t="shared" si="1"/>
        <v>2053</v>
      </c>
      <c r="J14" s="105">
        <f t="shared" si="1"/>
        <v>289</v>
      </c>
      <c r="K14" s="105">
        <f t="shared" si="1"/>
        <v>66</v>
      </c>
      <c r="L14" s="101">
        <f t="shared" si="0"/>
        <v>225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55</v>
      </c>
      <c r="F15" s="92">
        <v>55</v>
      </c>
      <c r="G15" s="92"/>
      <c r="H15" s="92">
        <v>54</v>
      </c>
      <c r="I15" s="92">
        <v>39</v>
      </c>
      <c r="J15" s="92">
        <v>1</v>
      </c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60</v>
      </c>
      <c r="F16" s="92">
        <v>41</v>
      </c>
      <c r="G16" s="92">
        <v>2</v>
      </c>
      <c r="H16" s="92">
        <v>51</v>
      </c>
      <c r="I16" s="92">
        <v>38</v>
      </c>
      <c r="J16" s="92">
        <v>9</v>
      </c>
      <c r="K16" s="91">
        <v>1</v>
      </c>
      <c r="L16" s="101">
        <f t="shared" si="0"/>
        <v>19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>
        <v>1</v>
      </c>
      <c r="F17" s="92">
        <v>1</v>
      </c>
      <c r="G17" s="92"/>
      <c r="H17" s="92">
        <v>1</v>
      </c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4</v>
      </c>
      <c r="F18" s="91">
        <v>3</v>
      </c>
      <c r="G18" s="91"/>
      <c r="H18" s="91">
        <v>2</v>
      </c>
      <c r="I18" s="91">
        <v>2</v>
      </c>
      <c r="J18" s="91">
        <v>2</v>
      </c>
      <c r="K18" s="91">
        <v>1</v>
      </c>
      <c r="L18" s="101">
        <f t="shared" si="0"/>
        <v>1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81</v>
      </c>
      <c r="F22" s="91">
        <v>61</v>
      </c>
      <c r="G22" s="91">
        <v>2</v>
      </c>
      <c r="H22" s="91">
        <v>69</v>
      </c>
      <c r="I22" s="91">
        <v>40</v>
      </c>
      <c r="J22" s="91">
        <v>12</v>
      </c>
      <c r="K22" s="91">
        <v>2</v>
      </c>
      <c r="L22" s="101">
        <f t="shared" si="0"/>
        <v>20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1471</v>
      </c>
      <c r="F23" s="91">
        <v>1337</v>
      </c>
      <c r="G23" s="91"/>
      <c r="H23" s="91">
        <v>1353</v>
      </c>
      <c r="I23" s="91">
        <v>1044</v>
      </c>
      <c r="J23" s="91">
        <v>118</v>
      </c>
      <c r="K23" s="91"/>
      <c r="L23" s="101">
        <f t="shared" si="0"/>
        <v>134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>
        <v>9</v>
      </c>
      <c r="F24" s="91">
        <v>9</v>
      </c>
      <c r="G24" s="91"/>
      <c r="H24" s="91">
        <v>8</v>
      </c>
      <c r="I24" s="91">
        <v>2</v>
      </c>
      <c r="J24" s="91">
        <v>1</v>
      </c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1892</v>
      </c>
      <c r="F25" s="91">
        <v>1748</v>
      </c>
      <c r="G25" s="91">
        <v>6</v>
      </c>
      <c r="H25" s="91">
        <v>1765</v>
      </c>
      <c r="I25" s="91">
        <v>1653</v>
      </c>
      <c r="J25" s="91">
        <v>127</v>
      </c>
      <c r="K25" s="91"/>
      <c r="L25" s="101">
        <f t="shared" si="0"/>
        <v>144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1985</v>
      </c>
      <c r="F26" s="91">
        <v>1680</v>
      </c>
      <c r="G26" s="91">
        <v>30</v>
      </c>
      <c r="H26" s="91">
        <v>1591</v>
      </c>
      <c r="I26" s="91">
        <v>1363</v>
      </c>
      <c r="J26" s="91">
        <v>394</v>
      </c>
      <c r="K26" s="91">
        <v>20</v>
      </c>
      <c r="L26" s="101">
        <f t="shared" si="0"/>
        <v>305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155</v>
      </c>
      <c r="F27" s="91">
        <v>154</v>
      </c>
      <c r="G27" s="91"/>
      <c r="H27" s="91">
        <v>153</v>
      </c>
      <c r="I27" s="91">
        <v>147</v>
      </c>
      <c r="J27" s="91">
        <v>2</v>
      </c>
      <c r="K27" s="91"/>
      <c r="L27" s="101">
        <f t="shared" si="0"/>
        <v>1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170</v>
      </c>
      <c r="F28" s="91">
        <v>147</v>
      </c>
      <c r="G28" s="91"/>
      <c r="H28" s="91">
        <v>154</v>
      </c>
      <c r="I28" s="91">
        <v>143</v>
      </c>
      <c r="J28" s="91">
        <v>16</v>
      </c>
      <c r="K28" s="91">
        <v>1</v>
      </c>
      <c r="L28" s="101">
        <f t="shared" si="0"/>
        <v>23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30</v>
      </c>
      <c r="F29" s="91">
        <v>27</v>
      </c>
      <c r="G29" s="91"/>
      <c r="H29" s="91">
        <v>24</v>
      </c>
      <c r="I29" s="91">
        <v>19</v>
      </c>
      <c r="J29" s="91">
        <v>6</v>
      </c>
      <c r="K29" s="91"/>
      <c r="L29" s="101">
        <f t="shared" si="0"/>
        <v>3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>
        <v>2</v>
      </c>
      <c r="F30" s="91">
        <v>1</v>
      </c>
      <c r="G30" s="91"/>
      <c r="H30" s="91">
        <v>2</v>
      </c>
      <c r="I30" s="91"/>
      <c r="J30" s="91"/>
      <c r="K30" s="91"/>
      <c r="L30" s="101">
        <f t="shared" si="0"/>
        <v>1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18</v>
      </c>
      <c r="F32" s="91">
        <v>13</v>
      </c>
      <c r="G32" s="91"/>
      <c r="H32" s="91">
        <v>17</v>
      </c>
      <c r="I32" s="91">
        <v>7</v>
      </c>
      <c r="J32" s="91">
        <v>1</v>
      </c>
      <c r="K32" s="91"/>
      <c r="L32" s="101">
        <f t="shared" si="0"/>
        <v>5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213</v>
      </c>
      <c r="F33" s="91">
        <v>210</v>
      </c>
      <c r="G33" s="91"/>
      <c r="H33" s="91">
        <v>205</v>
      </c>
      <c r="I33" s="91">
        <v>134</v>
      </c>
      <c r="J33" s="91">
        <v>8</v>
      </c>
      <c r="K33" s="91"/>
      <c r="L33" s="101">
        <f t="shared" si="0"/>
        <v>3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>
        <v>3</v>
      </c>
      <c r="F34" s="91">
        <v>3</v>
      </c>
      <c r="G34" s="91"/>
      <c r="H34" s="91">
        <v>2</v>
      </c>
      <c r="I34" s="91">
        <v>1</v>
      </c>
      <c r="J34" s="91">
        <v>1</v>
      </c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>
        <v>2</v>
      </c>
      <c r="F35" s="91">
        <v>2</v>
      </c>
      <c r="G35" s="91"/>
      <c r="H35" s="91">
        <v>2</v>
      </c>
      <c r="I35" s="91">
        <v>2</v>
      </c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4150</v>
      </c>
      <c r="F37" s="91">
        <v>3666</v>
      </c>
      <c r="G37" s="91">
        <v>30</v>
      </c>
      <c r="H37" s="91">
        <v>3476</v>
      </c>
      <c r="I37" s="91">
        <v>2715</v>
      </c>
      <c r="J37" s="91">
        <v>674</v>
      </c>
      <c r="K37" s="91">
        <v>21</v>
      </c>
      <c r="L37" s="101">
        <f t="shared" si="0"/>
        <v>484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790</v>
      </c>
      <c r="F38" s="91">
        <v>769</v>
      </c>
      <c r="G38" s="91"/>
      <c r="H38" s="91">
        <v>733</v>
      </c>
      <c r="I38" s="91" t="s">
        <v>180</v>
      </c>
      <c r="J38" s="91">
        <v>57</v>
      </c>
      <c r="K38" s="91"/>
      <c r="L38" s="101">
        <f t="shared" si="0"/>
        <v>21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7</v>
      </c>
      <c r="F39" s="91">
        <v>7</v>
      </c>
      <c r="G39" s="91"/>
      <c r="H39" s="91">
        <v>7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20</v>
      </c>
      <c r="F40" s="91">
        <v>19</v>
      </c>
      <c r="G40" s="91"/>
      <c r="H40" s="91">
        <v>19</v>
      </c>
      <c r="I40" s="91">
        <v>15</v>
      </c>
      <c r="J40" s="91">
        <v>1</v>
      </c>
      <c r="K40" s="91"/>
      <c r="L40" s="101">
        <f t="shared" si="0"/>
        <v>1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810</v>
      </c>
      <c r="F41" s="91">
        <f t="shared" ref="F41:K41" si="2">F38+F40</f>
        <v>788</v>
      </c>
      <c r="G41" s="91">
        <f t="shared" si="2"/>
        <v>0</v>
      </c>
      <c r="H41" s="91">
        <f t="shared" si="2"/>
        <v>752</v>
      </c>
      <c r="I41" s="91">
        <f>I40</f>
        <v>15</v>
      </c>
      <c r="J41" s="91">
        <f t="shared" si="2"/>
        <v>58</v>
      </c>
      <c r="K41" s="91">
        <f t="shared" si="2"/>
        <v>0</v>
      </c>
      <c r="L41" s="101">
        <f t="shared" si="0"/>
        <v>22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7950</v>
      </c>
      <c r="F42" s="91">
        <f t="shared" ref="F42:K42" si="3">F14+F22+F37+F41</f>
        <v>7199</v>
      </c>
      <c r="G42" s="91">
        <f t="shared" si="3"/>
        <v>50</v>
      </c>
      <c r="H42" s="91">
        <f t="shared" si="3"/>
        <v>6917</v>
      </c>
      <c r="I42" s="91">
        <f t="shared" si="3"/>
        <v>4823</v>
      </c>
      <c r="J42" s="91">
        <f t="shared" si="3"/>
        <v>1033</v>
      </c>
      <c r="K42" s="91">
        <f t="shared" si="3"/>
        <v>89</v>
      </c>
      <c r="L42" s="101">
        <f t="shared" si="0"/>
        <v>751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Лозівський міськрайонний суд Харківської області, 
Початок періоду: 01.01.2018, Кінець періоду: 31.12.2018&amp;LC3785583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26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24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224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3</v>
      </c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>
        <v>69</v>
      </c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51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48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18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31</v>
      </c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>
        <v>35</v>
      </c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240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376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>
        <v>7</v>
      </c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>
        <v>5</v>
      </c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123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357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>
        <v>13</v>
      </c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802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89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>
        <v>28</v>
      </c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>
        <v>36</v>
      </c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>
        <v>11</v>
      </c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>
        <v>4</v>
      </c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4</v>
      </c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>
        <v>1</v>
      </c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122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8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8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30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14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>
        <v>4</v>
      </c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Лозівський міськрайонний суд Харківської області, 
Початок періоду: 01.01.2018, Кінець періоду: 31.12.2018&amp;LC3785583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310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268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35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>
        <v>2</v>
      </c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34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2</v>
      </c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1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15</v>
      </c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>
        <v>7</v>
      </c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15</v>
      </c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>
        <v>347</v>
      </c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7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1478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38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4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19</v>
      </c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21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7</v>
      </c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79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2</v>
      </c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>
        <v>1</v>
      </c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25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3</v>
      </c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777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1748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2402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13</v>
      </c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24020428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27683418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28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9</v>
      </c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255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106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2688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42707994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321189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12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6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2439</v>
      </c>
      <c r="F58" s="96">
        <v>145</v>
      </c>
      <c r="G58" s="96">
        <v>25</v>
      </c>
      <c r="H58" s="96">
        <v>6</v>
      </c>
      <c r="I58" s="96">
        <v>5</v>
      </c>
    </row>
    <row r="59" spans="1:9" ht="13.5" customHeight="1" x14ac:dyDescent="0.2">
      <c r="A59" s="258" t="s">
        <v>31</v>
      </c>
      <c r="B59" s="258"/>
      <c r="C59" s="258"/>
      <c r="D59" s="258"/>
      <c r="E59" s="96">
        <v>46</v>
      </c>
      <c r="F59" s="96">
        <v>19</v>
      </c>
      <c r="G59" s="96">
        <v>3</v>
      </c>
      <c r="H59" s="96"/>
      <c r="I59" s="96">
        <v>1</v>
      </c>
    </row>
    <row r="60" spans="1:9" ht="13.5" customHeight="1" x14ac:dyDescent="0.2">
      <c r="A60" s="258" t="s">
        <v>111</v>
      </c>
      <c r="B60" s="258"/>
      <c r="C60" s="258"/>
      <c r="D60" s="258"/>
      <c r="E60" s="96">
        <v>2560</v>
      </c>
      <c r="F60" s="96">
        <v>877</v>
      </c>
      <c r="G60" s="96">
        <v>33</v>
      </c>
      <c r="H60" s="96">
        <v>4</v>
      </c>
      <c r="I60" s="96">
        <v>2</v>
      </c>
    </row>
    <row r="61" spans="1:9" ht="13.5" customHeight="1" x14ac:dyDescent="0.2">
      <c r="A61" s="190" t="s">
        <v>115</v>
      </c>
      <c r="B61" s="190"/>
      <c r="C61" s="190"/>
      <c r="D61" s="190"/>
      <c r="E61" s="96">
        <v>737</v>
      </c>
      <c r="F61" s="96">
        <v>15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Лозівський міськрайонний суд Харківської області, 
Початок періоду: 01.01.2018, Кінець періоду: 31.12.2018&amp;LC3785583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8.6156824782187807E-2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0.22837370242214533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0.16666666666666666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3.1157270029673591E-2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0.96082789276288372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1152.8333333333333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1325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48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24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104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70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22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198</v>
      </c>
      <c r="D24" s="303"/>
    </row>
    <row r="25" spans="1:4" x14ac:dyDescent="0.2">
      <c r="A25" s="68" t="s">
        <v>108</v>
      </c>
      <c r="B25" s="89"/>
      <c r="C25" s="303" t="s">
        <v>199</v>
      </c>
      <c r="D25" s="303"/>
    </row>
    <row r="26" spans="1:4" ht="15.75" customHeight="1" x14ac:dyDescent="0.2"/>
    <row r="27" spans="1:4" ht="12.75" customHeight="1" x14ac:dyDescent="0.2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Лозівський міськрайонний суд Харківської області, 
Початок періоду: 01.01.2018, Кінець періоду: 31.12.2018&amp;LC3785583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Klimexa</cp:lastModifiedBy>
  <cp:lastPrinted>2018-03-28T07:45:37Z</cp:lastPrinted>
  <dcterms:created xsi:type="dcterms:W3CDTF">2004-04-20T14:33:35Z</dcterms:created>
  <dcterms:modified xsi:type="dcterms:W3CDTF">2019-02-01T10:42:32Z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1-мзс_00629_4.2018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C3785583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